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75" windowWidth="15480" windowHeight="7995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E30" i="1"/>
  <c r="D30"/>
  <c r="F10"/>
  <c r="G10" s="1"/>
  <c r="F11"/>
  <c r="F12"/>
  <c r="G12" s="1"/>
  <c r="F13"/>
  <c r="F14"/>
  <c r="F15"/>
  <c r="F16"/>
  <c r="G16" s="1"/>
  <c r="F17"/>
  <c r="F18"/>
  <c r="G18" s="1"/>
  <c r="F19"/>
  <c r="F20"/>
  <c r="G20" s="1"/>
  <c r="F21"/>
  <c r="F22"/>
  <c r="G22" s="1"/>
  <c r="F23"/>
  <c r="F24"/>
  <c r="G24" s="1"/>
  <c r="F25"/>
  <c r="F26"/>
  <c r="G26" s="1"/>
  <c r="F27"/>
  <c r="F28"/>
  <c r="G28" s="1"/>
  <c r="F29"/>
  <c r="F30"/>
  <c r="G11" l="1"/>
  <c r="G30" s="1"/>
  <c r="J30" s="1"/>
  <c r="G14"/>
  <c r="J14" s="1"/>
  <c r="G15"/>
  <c r="J15" s="1"/>
  <c r="G17"/>
  <c r="J17" s="1"/>
  <c r="G19"/>
  <c r="J19" s="1"/>
  <c r="G21"/>
  <c r="J21" s="1"/>
  <c r="G23"/>
  <c r="J23" s="1"/>
  <c r="G25"/>
  <c r="J25" s="1"/>
  <c r="G27"/>
  <c r="J27" s="1"/>
  <c r="G29"/>
  <c r="J29" s="1"/>
  <c r="H30"/>
  <c r="I30" s="1"/>
  <c r="H28"/>
  <c r="I28" s="1"/>
  <c r="H26"/>
  <c r="I26" s="1"/>
  <c r="H24"/>
  <c r="I24" s="1"/>
  <c r="H22"/>
  <c r="I22" s="1"/>
  <c r="H20"/>
  <c r="I20" s="1"/>
  <c r="H18"/>
  <c r="I18" s="1"/>
  <c r="H16"/>
  <c r="I16" s="1"/>
  <c r="H14"/>
  <c r="I14" s="1"/>
  <c r="H12"/>
  <c r="I12" s="1"/>
  <c r="H10"/>
  <c r="I10" s="1"/>
  <c r="G13"/>
  <c r="J13" s="1"/>
  <c r="H29"/>
  <c r="I29" s="1"/>
  <c r="H27"/>
  <c r="I27" s="1"/>
  <c r="H25"/>
  <c r="I25" s="1"/>
  <c r="H23"/>
  <c r="I23" s="1"/>
  <c r="H21"/>
  <c r="I21" s="1"/>
  <c r="H19"/>
  <c r="I19" s="1"/>
  <c r="H17"/>
  <c r="I17" s="1"/>
  <c r="H15"/>
  <c r="I15" s="1"/>
  <c r="H13"/>
  <c r="I13" s="1"/>
  <c r="H11"/>
  <c r="I11" s="1"/>
  <c r="J10" l="1"/>
  <c r="J16"/>
  <c r="J20"/>
  <c r="J24"/>
  <c r="J28"/>
  <c r="J11"/>
  <c r="J12"/>
  <c r="J18"/>
  <c r="J22"/>
  <c r="J26"/>
</calcChain>
</file>

<file path=xl/comments1.xml><?xml version="1.0" encoding="utf-8"?>
<comments xmlns="http://schemas.openxmlformats.org/spreadsheetml/2006/main">
  <authors>
    <author>LUCIA</author>
  </authors>
  <commentList>
    <comment ref="F10" authorId="0">
      <text>
        <r>
          <rPr>
            <b/>
            <sz val="9"/>
            <color indexed="81"/>
            <rFont val="Tahoma"/>
            <family val="2"/>
          </rPr>
          <t>el subtotal equivale a la cantidad x el v. unitario</t>
        </r>
      </text>
    </comment>
    <comment ref="G10" authorId="0">
      <text>
        <r>
          <rPr>
            <b/>
            <sz val="9"/>
            <color indexed="81"/>
            <rFont val="Tahoma"/>
            <family val="2"/>
          </rPr>
          <t>el iva es = a subtotal por el 16%.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</rPr>
          <t>el descuento sera del 10%, y se aplicara al subtotal.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</rPr>
          <t>la retención en la fuente eqivale al 3,5% del subtotal.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0" authorId="0">
      <text>
        <r>
          <rPr>
            <b/>
            <sz val="9"/>
            <color indexed="81"/>
            <rFont val="Tahoma"/>
            <family val="2"/>
          </rPr>
          <t>el total equivale a la suma de todos los valores en pesos, - el descuento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0" authorId="0">
      <text>
        <r>
          <rPr>
            <b/>
            <sz val="9"/>
            <color indexed="81"/>
            <rFont val="Tahoma"/>
            <family val="2"/>
          </rPr>
          <t>realiza los subtotales de estas casillas.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=&gt;</t>
        </r>
      </text>
    </comment>
  </commentList>
</comments>
</file>

<file path=xl/sharedStrings.xml><?xml version="1.0" encoding="utf-8"?>
<sst xmlns="http://schemas.openxmlformats.org/spreadsheetml/2006/main" count="52" uniqueCount="41">
  <si>
    <t># FACTURA.</t>
  </si>
  <si>
    <t>CANTIDAD</t>
  </si>
  <si>
    <t>SUBTOTAL</t>
  </si>
  <si>
    <t>IVA</t>
  </si>
  <si>
    <t>DESCUENTO.</t>
  </si>
  <si>
    <t xml:space="preserve">R/T FUENTE </t>
  </si>
  <si>
    <t>TOTAL</t>
  </si>
  <si>
    <t>V. UNITARIO</t>
  </si>
  <si>
    <t>ARTÍCULO</t>
  </si>
  <si>
    <t>Tinta Martinez Ayala S.A.</t>
  </si>
  <si>
    <t>CIUDAD: Medellín</t>
  </si>
  <si>
    <t>FECHA: MAYO 30/2012</t>
  </si>
  <si>
    <t>Papeleria tonalidad S.A.</t>
  </si>
  <si>
    <t>Industria tintas y tintas LTDA.</t>
  </si>
  <si>
    <t>Litografia Latina.</t>
  </si>
  <si>
    <t>papeleria timbel ltda.</t>
  </si>
  <si>
    <t>impresiones maria.</t>
  </si>
  <si>
    <t>el punto del computador</t>
  </si>
  <si>
    <t>insumos s.a.</t>
  </si>
  <si>
    <t>papeleria stars ltda.</t>
  </si>
  <si>
    <t>cinta fotocopiadora.</t>
  </si>
  <si>
    <t>tarros tinta surtida.</t>
  </si>
  <si>
    <t>tarros tinta negra</t>
  </si>
  <si>
    <t>papel fino x100</t>
  </si>
  <si>
    <t>juego regletas.</t>
  </si>
  <si>
    <t>papel opalina decorada</t>
  </si>
  <si>
    <t>dilusor de tinta</t>
  </si>
  <si>
    <t>tinta mega mate.</t>
  </si>
  <si>
    <t>talonario facturas numerado.</t>
  </si>
  <si>
    <t>talonario comprobantes de egreso.</t>
  </si>
  <si>
    <t>rollo papel para impresora.</t>
  </si>
  <si>
    <t>papel degrade kimberly gruesa.</t>
  </si>
  <si>
    <t>papel kimberly delgado.</t>
  </si>
  <si>
    <t>marcadores tinta vinilica x12.</t>
  </si>
  <si>
    <t>volantes de presentación x100.</t>
  </si>
  <si>
    <t>tarjetas de presentación x100.</t>
  </si>
  <si>
    <t>PROVEEDOR.</t>
  </si>
  <si>
    <t>fotocopiadora laser.</t>
  </si>
  <si>
    <t>computador, impresora.</t>
  </si>
  <si>
    <t>cinta colores surtido</t>
  </si>
  <si>
    <t>papel desgrafiado x mts.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</si>
</sst>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rgb="FF0070C0"/>
      <name val="Arial Narrow"/>
      <family val="2"/>
    </font>
    <font>
      <sz val="11"/>
      <color rgb="FF0070C0"/>
      <name val="Algerian"/>
      <family val="5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2" borderId="0" xfId="0" applyFill="1"/>
    <xf numFmtId="0" fontId="0" fillId="0" borderId="0" xfId="0" applyFill="1"/>
    <xf numFmtId="0" fontId="2" fillId="0" borderId="0" xfId="0" applyFont="1" applyAlignment="1">
      <alignment horizontal="left"/>
    </xf>
    <xf numFmtId="0" fontId="0" fillId="0" borderId="0" xfId="0" applyNumberFormat="1"/>
    <xf numFmtId="0" fontId="0" fillId="2" borderId="0" xfId="0" applyNumberFormat="1" applyFill="1"/>
  </cellXfs>
  <cellStyles count="1">
    <cellStyle name="Normal" xfId="0" builtinId="0"/>
  </cellStyles>
  <dxfs count="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Arial Narrow"/>
        <scheme val="none"/>
      </font>
      <alignment horizontal="center" vertical="bottom" textRotation="0" wrapText="0" indent="0" relativeIndent="255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990600</xdr:colOff>
      <xdr:row>0</xdr:row>
      <xdr:rowOff>0</xdr:rowOff>
    </xdr:from>
    <xdr:ext cx="7467600" cy="600075"/>
    <xdr:sp macro="" textlink="">
      <xdr:nvSpPr>
        <xdr:cNvPr id="3" name="2 Rectángulo"/>
        <xdr:cNvSpPr/>
      </xdr:nvSpPr>
      <xdr:spPr>
        <a:xfrm>
          <a:off x="1752600" y="0"/>
          <a:ext cx="7467600" cy="6000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30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lgerian" pitchFamily="82" charset="0"/>
            </a:rPr>
            <a:t>DISTRIBUIDORA DE ARTES GRAFICOS.</a:t>
          </a:r>
        </a:p>
      </xdr:txBody>
    </xdr:sp>
    <xdr:clientData/>
  </xdr:oneCellAnchor>
  <xdr:twoCellAnchor editAs="oneCell">
    <xdr:from>
      <xdr:col>1</xdr:col>
      <xdr:colOff>114300</xdr:colOff>
      <xdr:row>0</xdr:row>
      <xdr:rowOff>104775</xdr:rowOff>
    </xdr:from>
    <xdr:to>
      <xdr:col>1</xdr:col>
      <xdr:colOff>685800</xdr:colOff>
      <xdr:row>0</xdr:row>
      <xdr:rowOff>619125</xdr:rowOff>
    </xdr:to>
    <xdr:pic>
      <xdr:nvPicPr>
        <xdr:cNvPr id="4" name="3 Imagen" descr="http://i61.servimg.com/u/f61/16/21/72/34/iconol10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76300" y="104775"/>
          <a:ext cx="5715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533400</xdr:colOff>
      <xdr:row>0</xdr:row>
      <xdr:rowOff>104775</xdr:rowOff>
    </xdr:from>
    <xdr:to>
      <xdr:col>9</xdr:col>
      <xdr:colOff>504824</xdr:colOff>
      <xdr:row>0</xdr:row>
      <xdr:rowOff>609600</xdr:rowOff>
    </xdr:to>
    <xdr:pic>
      <xdr:nvPicPr>
        <xdr:cNvPr id="5" name="4 Imagen" descr="http://www.hp.com/latam/co/hogar/img/0205_pc_masc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t="25676" b="17568"/>
        <a:stretch/>
      </xdr:blipFill>
      <xdr:spPr bwMode="auto">
        <a:xfrm>
          <a:off x="9448800" y="104775"/>
          <a:ext cx="904874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752475</xdr:colOff>
      <xdr:row>2</xdr:row>
      <xdr:rowOff>123825</xdr:rowOff>
    </xdr:from>
    <xdr:ext cx="184731" cy="264560"/>
    <xdr:sp macro="" textlink="">
      <xdr:nvSpPr>
        <xdr:cNvPr id="6" name="5 CuadroTexto"/>
        <xdr:cNvSpPr txBox="1"/>
      </xdr:nvSpPr>
      <xdr:spPr>
        <a:xfrm>
          <a:off x="3495675" y="96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2</xdr:col>
      <xdr:colOff>1104900</xdr:colOff>
      <xdr:row>0</xdr:row>
      <xdr:rowOff>542925</xdr:rowOff>
    </xdr:from>
    <xdr:to>
      <xdr:col>6</xdr:col>
      <xdr:colOff>381000</xdr:colOff>
      <xdr:row>4</xdr:row>
      <xdr:rowOff>9525</xdr:rowOff>
    </xdr:to>
    <xdr:sp macro="" textlink="">
      <xdr:nvSpPr>
        <xdr:cNvPr id="7" name="6 CuadroTexto"/>
        <xdr:cNvSpPr txBox="1"/>
      </xdr:nvSpPr>
      <xdr:spPr>
        <a:xfrm>
          <a:off x="3848100" y="542925"/>
          <a:ext cx="4067175" cy="68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100">
              <a:solidFill>
                <a:srgbClr val="0070C0"/>
              </a:solidFill>
              <a:latin typeface="Algerian" pitchFamily="82" charset="0"/>
            </a:rPr>
            <a:t>NIT: 1,048,123,124</a:t>
          </a:r>
        </a:p>
        <a:p>
          <a:pPr algn="ctr"/>
          <a:r>
            <a:rPr lang="es-CO" sz="1100">
              <a:solidFill>
                <a:srgbClr val="0070C0"/>
              </a:solidFill>
              <a:latin typeface="Algerian" pitchFamily="82" charset="0"/>
            </a:rPr>
            <a:t>DIRECCIÓN: cl.</a:t>
          </a:r>
          <a:r>
            <a:rPr lang="es-CO" sz="1100" baseline="0">
              <a:solidFill>
                <a:srgbClr val="0070C0"/>
              </a:solidFill>
              <a:latin typeface="Algerian" pitchFamily="82" charset="0"/>
            </a:rPr>
            <a:t> 42A SUR # 18 -24</a:t>
          </a:r>
          <a:endParaRPr lang="es-CO" sz="1100">
            <a:solidFill>
              <a:srgbClr val="0070C0"/>
            </a:solidFill>
            <a:latin typeface="Algerian" pitchFamily="82" charset="0"/>
          </a:endParaRPr>
        </a:p>
        <a:p>
          <a:pPr algn="ctr"/>
          <a:r>
            <a:rPr lang="es-CO" sz="1100">
              <a:solidFill>
                <a:srgbClr val="0070C0"/>
              </a:solidFill>
              <a:latin typeface="Algerian" pitchFamily="82" charset="0"/>
            </a:rPr>
            <a:t>TELÉFONO: 286-34-45    - FAX 286-34-46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Tabla1" displayName="Tabla1" ref="A9:J30" totalsRowShown="0" headerRowDxfId="5">
  <autoFilter ref="A9:J30"/>
  <tableColumns count="10">
    <tableColumn id="1" name="# FACTURA."/>
    <tableColumn id="2" name="PROVEEDOR."/>
    <tableColumn id="3" name="ARTÍCULO"/>
    <tableColumn id="4" name="CANTIDAD"/>
    <tableColumn id="5" name="V. UNITARIO"/>
    <tableColumn id="6" name="SUBTOTAL" dataDxfId="4">
      <calculatedColumnFormula>Tabla1[[#This Row],[CANTIDAD]]*Tabla1[[#This Row],[V. UNITARIO]]</calculatedColumnFormula>
    </tableColumn>
    <tableColumn id="7" name="IVA" dataDxfId="3">
      <calculatedColumnFormula>G14</calculatedColumnFormula>
    </tableColumn>
    <tableColumn id="8" name="DESCUENTO." dataDxfId="2">
      <calculatedColumnFormula>Tabla1[[#This Row],[SUBTOTAL]]*10%</calculatedColumnFormula>
    </tableColumn>
    <tableColumn id="9" name="R/T FUENTE " dataDxfId="1">
      <calculatedColumnFormula>Tabla1[[#This Row],[DESCUENTO.]]*3.5%</calculatedColumnFormula>
    </tableColumn>
    <tableColumn id="10" name="TOTAL" dataDxfId="0">
      <calculatedColumnFormula>SUM(D10:I29)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topLeftCell="C8" workbookViewId="0">
      <selection activeCell="K22" sqref="K22"/>
    </sheetView>
  </sheetViews>
  <sheetFormatPr baseColWidth="10" defaultRowHeight="15"/>
  <cols>
    <col min="1" max="1" width="13.7109375" customWidth="1"/>
    <col min="2" max="2" width="27.42578125" customWidth="1"/>
    <col min="3" max="3" width="32.5703125" customWidth="1"/>
    <col min="4" max="4" width="12.5703125" customWidth="1"/>
    <col min="5" max="5" width="13.85546875" customWidth="1"/>
    <col min="6" max="6" width="14.7109375" customWidth="1"/>
    <col min="8" max="8" width="14.7109375" customWidth="1"/>
    <col min="9" max="9" width="14" customWidth="1"/>
    <col min="10" max="10" width="12.85546875" customWidth="1"/>
  </cols>
  <sheetData>
    <row r="1" spans="1:10" ht="51" customHeight="1">
      <c r="A1" s="5" t="s">
        <v>10</v>
      </c>
      <c r="B1" s="5"/>
      <c r="C1" s="5"/>
      <c r="D1" s="5"/>
      <c r="E1" s="5"/>
      <c r="F1" s="5"/>
      <c r="G1" s="5"/>
      <c r="H1" s="5"/>
      <c r="I1" s="5"/>
      <c r="J1" s="5"/>
    </row>
    <row r="2" spans="1:10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>
      <c r="A3" s="5"/>
      <c r="B3" s="5"/>
      <c r="C3" s="5"/>
      <c r="D3" s="5"/>
      <c r="E3" s="5"/>
      <c r="F3" s="5"/>
      <c r="G3" s="5"/>
      <c r="H3" s="5"/>
      <c r="I3" s="5"/>
      <c r="J3" s="5"/>
    </row>
    <row r="4" spans="1:10">
      <c r="A4" s="5"/>
      <c r="B4" s="5"/>
      <c r="C4" s="5"/>
      <c r="D4" s="5"/>
      <c r="E4" s="5"/>
      <c r="F4" s="5"/>
      <c r="G4" s="5"/>
      <c r="H4" s="5"/>
      <c r="I4" s="5"/>
      <c r="J4" s="5"/>
    </row>
    <row r="5" spans="1:10" ht="3" customHeight="1">
      <c r="A5" s="5"/>
      <c r="B5" s="5"/>
      <c r="C5" s="5"/>
      <c r="D5" s="5"/>
      <c r="E5" s="5"/>
      <c r="F5" s="5"/>
      <c r="G5" s="5"/>
      <c r="H5" s="5"/>
      <c r="I5" s="5"/>
      <c r="J5" s="5"/>
    </row>
    <row r="6" spans="1:10" ht="14.25" customHeight="1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ht="22.5" customHeight="1">
      <c r="A7" s="5" t="s">
        <v>11</v>
      </c>
      <c r="B7" s="5"/>
      <c r="C7" s="5"/>
      <c r="D7" s="5"/>
      <c r="E7" s="5"/>
      <c r="F7" s="5"/>
      <c r="G7" s="5"/>
      <c r="H7" s="5"/>
      <c r="I7" s="5"/>
      <c r="J7" s="5"/>
    </row>
    <row r="8" spans="1:10" ht="14.25" customHeight="1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ht="16.5">
      <c r="A9" s="1" t="s">
        <v>0</v>
      </c>
      <c r="B9" s="1" t="s">
        <v>36</v>
      </c>
      <c r="C9" s="1" t="s">
        <v>8</v>
      </c>
      <c r="D9" s="1" t="s">
        <v>1</v>
      </c>
      <c r="E9" s="1" t="s">
        <v>7</v>
      </c>
      <c r="F9" s="1" t="s">
        <v>2</v>
      </c>
      <c r="G9" s="1" t="s">
        <v>3</v>
      </c>
      <c r="H9" s="1" t="s">
        <v>4</v>
      </c>
      <c r="I9" s="1" t="s">
        <v>5</v>
      </c>
      <c r="J9" s="1" t="s">
        <v>6</v>
      </c>
    </row>
    <row r="10" spans="1:10">
      <c r="A10">
        <v>10011</v>
      </c>
      <c r="B10" t="s">
        <v>9</v>
      </c>
      <c r="C10" t="s">
        <v>22</v>
      </c>
      <c r="D10">
        <v>20</v>
      </c>
      <c r="E10">
        <v>22500</v>
      </c>
      <c r="F10" s="6">
        <f>Tabla1[[#This Row],[CANTIDAD]]*Tabla1[[#This Row],[V. UNITARIO]]</f>
        <v>450000</v>
      </c>
      <c r="G10" s="6">
        <f>Tabla1[[#This Row],[SUBTOTAL]]*16%</f>
        <v>72000</v>
      </c>
      <c r="H10" s="6">
        <f>Tabla1[[#This Row],[SUBTOTAL]]*10%</f>
        <v>45000</v>
      </c>
      <c r="I10" s="6">
        <f>Tabla1[[#This Row],[DESCUENTO.]]*3.5%</f>
        <v>1575.0000000000002</v>
      </c>
      <c r="J10" s="6">
        <f t="shared" ref="J10:J30" si="0">SUM(D10:I29)</f>
        <v>25411816.545000002</v>
      </c>
    </row>
    <row r="11" spans="1:10">
      <c r="A11">
        <v>10012</v>
      </c>
      <c r="B11" t="s">
        <v>9</v>
      </c>
      <c r="C11" t="s">
        <v>21</v>
      </c>
      <c r="D11">
        <v>15</v>
      </c>
      <c r="E11">
        <v>25000</v>
      </c>
      <c r="F11" s="6">
        <f>Tabla1[[#This Row],[CANTIDAD]]*Tabla1[[#This Row],[V. UNITARIO]]</f>
        <v>375000</v>
      </c>
      <c r="G11" s="6">
        <f>Tabla1[[#This Row],[SUBTOTAL]]*16%</f>
        <v>60000</v>
      </c>
      <c r="H11" s="6">
        <f>Tabla1[[#This Row],[SUBTOTAL]]*10%</f>
        <v>37500</v>
      </c>
      <c r="I11" s="6">
        <f>Tabla1[[#This Row],[DESCUENTO.]]*3.5%</f>
        <v>1312.5000000000002</v>
      </c>
      <c r="J11" s="6">
        <f t="shared" si="0"/>
        <v>1369619302.825</v>
      </c>
    </row>
    <row r="12" spans="1:10">
      <c r="A12">
        <v>10013</v>
      </c>
      <c r="B12" t="s">
        <v>9</v>
      </c>
      <c r="C12" t="s">
        <v>20</v>
      </c>
      <c r="D12">
        <v>10</v>
      </c>
      <c r="E12">
        <v>45000</v>
      </c>
      <c r="F12" s="6">
        <f>Tabla1[[#This Row],[CANTIDAD]]*Tabla1[[#This Row],[V. UNITARIO]]</f>
        <v>450000</v>
      </c>
      <c r="G12" s="6">
        <f>Tabla1[[#This Row],[SUBTOTAL]]*16%</f>
        <v>72000</v>
      </c>
      <c r="H12" s="6">
        <f>Tabla1[[#This Row],[SUBTOTAL]]*10%</f>
        <v>45000</v>
      </c>
      <c r="I12" s="6">
        <f>Tabla1[[#This Row],[DESCUENTO.]]*3.5%</f>
        <v>1575.0000000000002</v>
      </c>
      <c r="J12" s="6">
        <f t="shared" si="0"/>
        <v>1369120475.325</v>
      </c>
    </row>
    <row r="13" spans="1:10">
      <c r="A13">
        <v>10014</v>
      </c>
      <c r="B13" t="s">
        <v>12</v>
      </c>
      <c r="C13" t="s">
        <v>23</v>
      </c>
      <c r="D13">
        <v>11</v>
      </c>
      <c r="E13">
        <v>72000</v>
      </c>
      <c r="F13" s="6">
        <f>Tabla1[[#This Row],[CANTIDAD]]*Tabla1[[#This Row],[V. UNITARIO]]</f>
        <v>792000</v>
      </c>
      <c r="G13" s="6">
        <f>Tabla1[[#This Row],[SUBTOTAL]]*16%</f>
        <v>126720</v>
      </c>
      <c r="H13" s="6">
        <f>Tabla1[[#This Row],[SUBTOTAL]]*10%</f>
        <v>79200</v>
      </c>
      <c r="I13" s="6">
        <f>Tabla1[[#This Row],[DESCUENTO.]]*3.5%</f>
        <v>2772.0000000000005</v>
      </c>
      <c r="J13" s="6">
        <f t="shared" si="0"/>
        <v>1368506890.325</v>
      </c>
    </row>
    <row r="14" spans="1:10">
      <c r="A14">
        <v>10015</v>
      </c>
      <c r="B14" t="s">
        <v>12</v>
      </c>
      <c r="C14" t="s">
        <v>24</v>
      </c>
      <c r="D14">
        <v>3</v>
      </c>
      <c r="E14">
        <v>31000</v>
      </c>
      <c r="F14" s="6">
        <f>Tabla1[[#This Row],[CANTIDAD]]*Tabla1[[#This Row],[V. UNITARIO]]</f>
        <v>93000</v>
      </c>
      <c r="G14" s="6">
        <f>Tabla1[[#This Row],[SUBTOTAL]]*16%</f>
        <v>14880</v>
      </c>
      <c r="H14" s="6">
        <f>Tabla1[[#This Row],[SUBTOTAL]]*10%</f>
        <v>9300</v>
      </c>
      <c r="I14" s="6">
        <f>Tabla1[[#This Row],[DESCUENTO.]]*3.5%</f>
        <v>325.50000000000006</v>
      </c>
      <c r="J14" s="6">
        <f t="shared" si="0"/>
        <v>1367434187.325</v>
      </c>
    </row>
    <row r="15" spans="1:10">
      <c r="A15">
        <v>10016</v>
      </c>
      <c r="B15" t="s">
        <v>12</v>
      </c>
      <c r="C15" t="s">
        <v>25</v>
      </c>
      <c r="D15">
        <v>25</v>
      </c>
      <c r="E15">
        <v>15800</v>
      </c>
      <c r="F15" s="6">
        <f>Tabla1[[#This Row],[CANTIDAD]]*Tabla1[[#This Row],[V. UNITARIO]]</f>
        <v>395000</v>
      </c>
      <c r="G15" s="6">
        <f>Tabla1[[#This Row],[SUBTOTAL]]*16%</f>
        <v>63200</v>
      </c>
      <c r="H15" s="6">
        <f>Tabla1[[#This Row],[SUBTOTAL]]*10%</f>
        <v>39500</v>
      </c>
      <c r="I15" s="6">
        <f>Tabla1[[#This Row],[DESCUENTO.]]*3.5%</f>
        <v>1382.5000000000002</v>
      </c>
      <c r="J15" s="6">
        <f t="shared" si="0"/>
        <v>1367285678.825</v>
      </c>
    </row>
    <row r="16" spans="1:10">
      <c r="A16">
        <v>10017</v>
      </c>
      <c r="B16" t="s">
        <v>13</v>
      </c>
      <c r="C16" t="s">
        <v>26</v>
      </c>
      <c r="D16">
        <v>6</v>
      </c>
      <c r="E16">
        <v>18900</v>
      </c>
      <c r="F16" s="6">
        <f>Tabla1[[#This Row],[CANTIDAD]]*Tabla1[[#This Row],[V. UNITARIO]]</f>
        <v>113400</v>
      </c>
      <c r="G16" s="6">
        <f>Tabla1[[#This Row],[SUBTOTAL]]*16%</f>
        <v>18144</v>
      </c>
      <c r="H16" s="6">
        <f>Tabla1[[#This Row],[SUBTOTAL]]*10%</f>
        <v>11340</v>
      </c>
      <c r="I16" s="6">
        <f>Tabla1[[#This Row],[DESCUENTO.]]*3.5%</f>
        <v>396.90000000000003</v>
      </c>
      <c r="J16" s="6">
        <f t="shared" si="0"/>
        <v>1366770771.325</v>
      </c>
    </row>
    <row r="17" spans="1:10">
      <c r="A17">
        <v>10018</v>
      </c>
      <c r="B17" t="s">
        <v>13</v>
      </c>
      <c r="C17" t="s">
        <v>27</v>
      </c>
      <c r="D17">
        <v>5</v>
      </c>
      <c r="E17">
        <v>59850</v>
      </c>
      <c r="F17" s="6">
        <f>Tabla1[[#This Row],[CANTIDAD]]*Tabla1[[#This Row],[V. UNITARIO]]</f>
        <v>299250</v>
      </c>
      <c r="G17" s="6">
        <f>Tabla1[[#This Row],[SUBTOTAL]]*16%</f>
        <v>47880</v>
      </c>
      <c r="H17" s="6">
        <f>Tabla1[[#This Row],[SUBTOTAL]]*10%</f>
        <v>29925</v>
      </c>
      <c r="I17" s="6">
        <f>Tabla1[[#This Row],[DESCUENTO.]]*3.5%</f>
        <v>1047.375</v>
      </c>
      <c r="J17" s="6">
        <f t="shared" si="0"/>
        <v>1366608584.425</v>
      </c>
    </row>
    <row r="18" spans="1:10">
      <c r="A18">
        <v>10019</v>
      </c>
      <c r="B18" t="s">
        <v>14</v>
      </c>
      <c r="C18" t="s">
        <v>28</v>
      </c>
      <c r="D18">
        <v>30</v>
      </c>
      <c r="E18">
        <v>2500</v>
      </c>
      <c r="F18" s="6">
        <f>Tabla1[[#This Row],[CANTIDAD]]*Tabla1[[#This Row],[V. UNITARIO]]</f>
        <v>75000</v>
      </c>
      <c r="G18" s="6">
        <f>Tabla1[[#This Row],[SUBTOTAL]]*16%</f>
        <v>12000</v>
      </c>
      <c r="H18" s="6">
        <f>Tabla1[[#This Row],[SUBTOTAL]]*10%</f>
        <v>7500</v>
      </c>
      <c r="I18" s="6">
        <f>Tabla1[[#This Row],[DESCUENTO.]]*3.5%</f>
        <v>262.5</v>
      </c>
      <c r="J18" s="6">
        <f t="shared" si="0"/>
        <v>1366170627.05</v>
      </c>
    </row>
    <row r="19" spans="1:10">
      <c r="A19">
        <v>10020</v>
      </c>
      <c r="B19" t="s">
        <v>14</v>
      </c>
      <c r="C19" t="s">
        <v>29</v>
      </c>
      <c r="D19">
        <v>22</v>
      </c>
      <c r="E19">
        <v>3450</v>
      </c>
      <c r="F19" s="6">
        <f>Tabla1[[#This Row],[CANTIDAD]]*Tabla1[[#This Row],[V. UNITARIO]]</f>
        <v>75900</v>
      </c>
      <c r="G19" s="6">
        <f>Tabla1[[#This Row],[SUBTOTAL]]*16%</f>
        <v>12144</v>
      </c>
      <c r="H19" s="6">
        <f>Tabla1[[#This Row],[SUBTOTAL]]*10%</f>
        <v>7590</v>
      </c>
      <c r="I19" s="6">
        <f>Tabla1[[#This Row],[DESCUENTO.]]*3.5%</f>
        <v>265.65000000000003</v>
      </c>
      <c r="J19" s="6">
        <f t="shared" si="0"/>
        <v>1366073334.55</v>
      </c>
    </row>
    <row r="20" spans="1:10">
      <c r="A20">
        <v>10021</v>
      </c>
      <c r="B20" t="s">
        <v>14</v>
      </c>
      <c r="C20" t="s">
        <v>30</v>
      </c>
      <c r="D20">
        <v>4</v>
      </c>
      <c r="E20">
        <v>7250</v>
      </c>
      <c r="F20" s="6">
        <f>Tabla1[[#This Row],[CANTIDAD]]*Tabla1[[#This Row],[V. UNITARIO]]</f>
        <v>29000</v>
      </c>
      <c r="G20" s="6">
        <f>Tabla1[[#This Row],[SUBTOTAL]]*16%</f>
        <v>4640</v>
      </c>
      <c r="H20" s="6">
        <f>Tabla1[[#This Row],[SUBTOTAL]]*10%</f>
        <v>2900</v>
      </c>
      <c r="I20" s="6">
        <f>Tabla1[[#This Row],[DESCUENTO.]]*3.5%</f>
        <v>101.50000000000001</v>
      </c>
      <c r="J20" s="6">
        <f t="shared" si="0"/>
        <v>1365973962.8999999</v>
      </c>
    </row>
    <row r="21" spans="1:10">
      <c r="A21">
        <v>10022</v>
      </c>
      <c r="B21" t="s">
        <v>15</v>
      </c>
      <c r="C21" t="s">
        <v>31</v>
      </c>
      <c r="D21">
        <v>10</v>
      </c>
      <c r="E21">
        <v>8900</v>
      </c>
      <c r="F21" s="6">
        <f>Tabla1[[#This Row],[CANTIDAD]]*Tabla1[[#This Row],[V. UNITARIO]]</f>
        <v>89000</v>
      </c>
      <c r="G21" s="6">
        <f>Tabla1[[#This Row],[SUBTOTAL]]*16%</f>
        <v>14240</v>
      </c>
      <c r="H21" s="6">
        <f>Tabla1[[#This Row],[SUBTOTAL]]*10%</f>
        <v>8900</v>
      </c>
      <c r="I21" s="6">
        <f>Tabla1[[#This Row],[DESCUENTO.]]*3.5%</f>
        <v>311.50000000000006</v>
      </c>
      <c r="J21" s="6">
        <f t="shared" si="0"/>
        <v>1365930067.3999999</v>
      </c>
    </row>
    <row r="22" spans="1:10">
      <c r="A22">
        <v>10023</v>
      </c>
      <c r="B22" t="s">
        <v>15</v>
      </c>
      <c r="C22" t="s">
        <v>32</v>
      </c>
      <c r="D22">
        <v>12</v>
      </c>
      <c r="E22">
        <v>7200</v>
      </c>
      <c r="F22" s="6">
        <f>Tabla1[[#This Row],[CANTIDAD]]*Tabla1[[#This Row],[V. UNITARIO]]</f>
        <v>86400</v>
      </c>
      <c r="G22" s="6">
        <f>Tabla1[[#This Row],[SUBTOTAL]]*16%</f>
        <v>13824</v>
      </c>
      <c r="H22" s="6">
        <f>Tabla1[[#This Row],[SUBTOTAL]]*10%</f>
        <v>8640</v>
      </c>
      <c r="I22" s="6">
        <f>Tabla1[[#This Row],[DESCUENTO.]]*3.5%</f>
        <v>302.40000000000003</v>
      </c>
      <c r="J22" s="6">
        <f t="shared" si="0"/>
        <v>1365808705.8999999</v>
      </c>
    </row>
    <row r="23" spans="1:10">
      <c r="A23">
        <v>10024</v>
      </c>
      <c r="B23" t="s">
        <v>15</v>
      </c>
      <c r="C23" t="s">
        <v>33</v>
      </c>
      <c r="D23">
        <v>4</v>
      </c>
      <c r="E23">
        <v>20150</v>
      </c>
      <c r="F23" s="6">
        <f>Tabla1[[#This Row],[CANTIDAD]]*Tabla1[[#This Row],[V. UNITARIO]]</f>
        <v>80600</v>
      </c>
      <c r="G23" s="6">
        <f>Tabla1[[#This Row],[SUBTOTAL]]*16%</f>
        <v>12896</v>
      </c>
      <c r="H23" s="6">
        <f>Tabla1[[#This Row],[SUBTOTAL]]*10%</f>
        <v>8060</v>
      </c>
      <c r="I23" s="6">
        <f>Tabla1[[#This Row],[DESCUENTO.]]*3.5%</f>
        <v>282.10000000000002</v>
      </c>
      <c r="J23" s="6">
        <f t="shared" si="0"/>
        <v>1365692327.5</v>
      </c>
    </row>
    <row r="24" spans="1:10">
      <c r="A24">
        <v>10025</v>
      </c>
      <c r="B24" t="s">
        <v>16</v>
      </c>
      <c r="C24" t="s">
        <v>34</v>
      </c>
      <c r="D24">
        <v>2</v>
      </c>
      <c r="E24">
        <v>16700</v>
      </c>
      <c r="F24" s="6">
        <f>Tabla1[[#This Row],[CANTIDAD]]*Tabla1[[#This Row],[V. UNITARIO]]</f>
        <v>33400</v>
      </c>
      <c r="G24" s="6">
        <f>Tabla1[[#This Row],[SUBTOTAL]]*16%</f>
        <v>5344</v>
      </c>
      <c r="H24" s="6">
        <f>Tabla1[[#This Row],[SUBTOTAL]]*10%</f>
        <v>3340</v>
      </c>
      <c r="I24" s="6">
        <f>Tabla1[[#This Row],[DESCUENTO.]]*3.5%</f>
        <v>116.9</v>
      </c>
      <c r="J24" s="6">
        <f t="shared" si="0"/>
        <v>1365570335.3999999</v>
      </c>
    </row>
    <row r="25" spans="1:10">
      <c r="A25">
        <v>10026</v>
      </c>
      <c r="B25" t="s">
        <v>16</v>
      </c>
      <c r="C25" t="s">
        <v>35</v>
      </c>
      <c r="D25">
        <v>3</v>
      </c>
      <c r="E25">
        <v>12840</v>
      </c>
      <c r="F25" s="6">
        <f>Tabla1[[#This Row],[CANTIDAD]]*Tabla1[[#This Row],[V. UNITARIO]]</f>
        <v>38520</v>
      </c>
      <c r="G25" s="6">
        <f>Tabla1[[#This Row],[SUBTOTAL]]*16%</f>
        <v>6163.2</v>
      </c>
      <c r="H25" s="6">
        <f>Tabla1[[#This Row],[SUBTOTAL]]*10%</f>
        <v>3852</v>
      </c>
      <c r="I25" s="6">
        <f>Tabla1[[#This Row],[DESCUENTO.]]*3.5%</f>
        <v>134.82000000000002</v>
      </c>
      <c r="J25" s="6">
        <f t="shared" si="0"/>
        <v>1365511432.5</v>
      </c>
    </row>
    <row r="26" spans="1:10">
      <c r="A26">
        <v>10027</v>
      </c>
      <c r="B26" t="s">
        <v>17</v>
      </c>
      <c r="C26" t="s">
        <v>37</v>
      </c>
      <c r="D26">
        <v>2</v>
      </c>
      <c r="E26">
        <v>1890000</v>
      </c>
      <c r="F26" s="6">
        <f>Tabla1[[#This Row],[CANTIDAD]]*Tabla1[[#This Row],[V. UNITARIO]]</f>
        <v>3780000</v>
      </c>
      <c r="G26" s="6">
        <f>Tabla1[[#This Row],[SUBTOTAL]]*16%</f>
        <v>604800</v>
      </c>
      <c r="H26" s="6">
        <f>Tabla1[[#This Row],[SUBTOTAL]]*10%</f>
        <v>378000</v>
      </c>
      <c r="I26" s="6">
        <f>Tabla1[[#This Row],[DESCUENTO.]]*3.5%</f>
        <v>13230.000000000002</v>
      </c>
      <c r="J26" s="6">
        <f t="shared" si="0"/>
        <v>1365449919.48</v>
      </c>
    </row>
    <row r="27" spans="1:10">
      <c r="A27">
        <v>10028</v>
      </c>
      <c r="B27" t="s">
        <v>17</v>
      </c>
      <c r="C27" t="s">
        <v>38</v>
      </c>
      <c r="D27">
        <v>4</v>
      </c>
      <c r="E27">
        <v>2080000</v>
      </c>
      <c r="F27" s="6">
        <f>Tabla1[[#This Row],[CANTIDAD]]*Tabla1[[#This Row],[V. UNITARIO]]</f>
        <v>8320000</v>
      </c>
      <c r="G27" s="6">
        <f>Tabla1[[#This Row],[SUBTOTAL]]*16%</f>
        <v>1331200</v>
      </c>
      <c r="H27" s="6">
        <f>Tabla1[[#This Row],[SUBTOTAL]]*10%</f>
        <v>832000</v>
      </c>
      <c r="I27" s="6">
        <f>Tabla1[[#This Row],[DESCUENTO.]]*3.5%</f>
        <v>29120.000000000004</v>
      </c>
      <c r="J27" s="6">
        <f t="shared" si="0"/>
        <v>1358783887.48</v>
      </c>
    </row>
    <row r="28" spans="1:10">
      <c r="A28">
        <v>10029</v>
      </c>
      <c r="B28" t="s">
        <v>18</v>
      </c>
      <c r="C28" t="s">
        <v>39</v>
      </c>
      <c r="D28">
        <v>10</v>
      </c>
      <c r="E28">
        <v>14520</v>
      </c>
      <c r="F28" s="6">
        <f>Tabla1[[#This Row],[CANTIDAD]]*Tabla1[[#This Row],[V. UNITARIO]]</f>
        <v>145200</v>
      </c>
      <c r="G28" s="6">
        <f>Tabla1[[#This Row],[SUBTOTAL]]*16%</f>
        <v>23232</v>
      </c>
      <c r="H28" s="6">
        <f>Tabla1[[#This Row],[SUBTOTAL]]*10%</f>
        <v>14520</v>
      </c>
      <c r="I28" s="6">
        <f>Tabla1[[#This Row],[DESCUENTO.]]*3.5%</f>
        <v>508.20000000000005</v>
      </c>
      <c r="J28" s="6">
        <f t="shared" si="0"/>
        <v>1346191563.48</v>
      </c>
    </row>
    <row r="29" spans="1:10">
      <c r="A29">
        <v>10030</v>
      </c>
      <c r="B29" t="s">
        <v>19</v>
      </c>
      <c r="C29" t="s">
        <v>40</v>
      </c>
      <c r="D29">
        <v>80</v>
      </c>
      <c r="E29">
        <v>5400</v>
      </c>
      <c r="F29" s="6">
        <f>Tabla1[[#This Row],[CANTIDAD]]*Tabla1[[#This Row],[V. UNITARIO]]</f>
        <v>432000</v>
      </c>
      <c r="G29" s="6">
        <f>Tabla1[[#This Row],[SUBTOTAL]]*165%</f>
        <v>712800</v>
      </c>
      <c r="H29" s="6">
        <f>Tabla1[[#This Row],[SUBTOTAL]]*10%</f>
        <v>43200</v>
      </c>
      <c r="I29" s="6">
        <f>Tabla1[[#This Row],[DESCUENTO.]]*3.5%</f>
        <v>1512.0000000000002</v>
      </c>
      <c r="J29" s="6">
        <f t="shared" si="0"/>
        <v>1345993573.28</v>
      </c>
    </row>
    <row r="30" spans="1:10" ht="32.25" customHeight="1">
      <c r="D30" s="4">
        <f>SUM(D10:D29)</f>
        <v>278</v>
      </c>
      <c r="E30" s="3">
        <f>SUM(E10:E29)</f>
        <v>4358960</v>
      </c>
      <c r="F30" s="7">
        <f>Tabla1[[#This Row],[CANTIDAD]]*Tabla1[[#This Row],[V. UNITARIO]]</f>
        <v>1211790880</v>
      </c>
      <c r="G30" s="7">
        <f>SUM(G10:G29)</f>
        <v>3228107.2</v>
      </c>
      <c r="H30" s="7">
        <f>Tabla1[[#This Row],[SUBTOTAL]]*10%</f>
        <v>121179088</v>
      </c>
      <c r="I30" s="7">
        <f>Tabla1[[#This Row],[DESCUENTO.]]*3.5%</f>
        <v>4241268.08</v>
      </c>
      <c r="J30" s="7">
        <f t="shared" si="0"/>
        <v>1344798581.28</v>
      </c>
    </row>
  </sheetData>
  <mergeCells count="2">
    <mergeCell ref="A1:J6"/>
    <mergeCell ref="A7:J7"/>
  </mergeCells>
  <pageMargins left="0.7" right="0.7" top="0.75" bottom="0.75" header="0.3" footer="0.3"/>
  <pageSetup paperSize="9" orientation="portrait" horizontalDpi="0" verticalDpi="0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</dc:creator>
  <cp:lastModifiedBy>USUARIO</cp:lastModifiedBy>
  <dcterms:created xsi:type="dcterms:W3CDTF">2012-05-29T23:33:40Z</dcterms:created>
  <dcterms:modified xsi:type="dcterms:W3CDTF">2015-06-01T12:48:56Z</dcterms:modified>
</cp:coreProperties>
</file>